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20" tabRatio="478" activeTab="0"/>
  </bookViews>
  <sheets>
    <sheet name="Tilpums ar CO2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<sst xmlns="http://schemas.openxmlformats.org/spreadsheetml/2006/main" count="33" uniqueCount="31">
  <si>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>Mērījumu skaits</t>
  </si>
  <si>
    <t>Vidējā masa</t>
  </si>
  <si>
    <t>Standartnovirze</t>
  </si>
  <si>
    <t>Izkrīt vienības</t>
  </si>
  <si>
    <t>Pieļaujamais daudzums</t>
  </si>
  <si>
    <t>Krāsu nozīme šūnām:</t>
  </si>
  <si>
    <t>Aizpilda uzņēmuma darbinieks</t>
  </si>
  <si>
    <t>Automātiski brīdina par neatbilstību</t>
  </si>
  <si>
    <t>Nav nepieciešams rediģēt</t>
  </si>
  <si>
    <t>ml</t>
  </si>
  <si>
    <t>g</t>
  </si>
  <si>
    <t>Veikt iepakojuma masas noteikšanu</t>
  </si>
  <si>
    <t>Veikt blīvuma mērījumus, ja tiek veikti netiešie mērījumi, izmantojot neautomātiskos svarus</t>
  </si>
  <si>
    <t>g/ml</t>
  </si>
  <si>
    <t>vienības</t>
  </si>
  <si>
    <t>Pieņemšanas kritēriju aprēķins (Qn-0,64*S)</t>
  </si>
  <si>
    <t>Vai partija ir derīga?</t>
  </si>
  <si>
    <t>Vai partija derīga pēc pieņemšanas kritērija?</t>
  </si>
  <si>
    <t>CO2 masa</t>
  </si>
  <si>
    <t>Kopējā iepakojuma un CO2 masa</t>
  </si>
  <si>
    <t>Noteikt CO2 daudzumu</t>
  </si>
  <si>
    <t>g/l</t>
  </si>
  <si>
    <t>l</t>
  </si>
  <si>
    <r>
      <t>Satura faktiskā daudzuma kontrole</t>
    </r>
    <r>
      <rPr>
        <b/>
        <sz val="12"/>
        <color indexed="8"/>
        <rFont val="Calibri"/>
        <family val="2"/>
      </rPr>
      <t xml:space="preserve"> (Ministru kabineta noteikumu Nr.1278 6.2.punkts)</t>
    </r>
  </si>
  <si>
    <r>
      <t xml:space="preserve">Satura faktiskā daudzuma vidējās vērtības kontrole </t>
    </r>
    <r>
      <rPr>
        <b/>
        <sz val="12"/>
        <color indexed="8"/>
        <rFont val="Calibri"/>
        <family val="2"/>
      </rPr>
      <t>(Ministru kabineta noteikumu Nr.1278 6.1.punkts)</t>
    </r>
  </si>
  <si>
    <t>Izmantotie mērīšanas līdzekļi</t>
  </si>
  <si>
    <t>Noteikt iepakojuma tilpumu</t>
  </si>
  <si>
    <t>Bruto, g</t>
  </si>
  <si>
    <t xml:space="preserve">Neto, ml </t>
  </si>
  <si>
    <t>Satura nominālais daudzums</t>
  </si>
  <si>
    <t>Paraugs satura faktiskā tilpuma noteikšanai fasētajām precēm ar pievienotu CO2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</si>
</sst>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.000_-;\-* #,##0.000_-;_-* &quot;-&quot;??_-;_-@_-"/>
    <numFmt numFmtId="185" formatCode="0.000"/>
    <numFmt numFmtId="186" formatCode="_-* #,##0.000_-;\-* #,##0.000_-;_-* &quot;-&quot;???_-;_-@_-"/>
    <numFmt numFmtId="187" formatCode="0.0"/>
    <numFmt numFmtId="188" formatCode="0.0000"/>
    <numFmt numFmtId="189" formatCode="0.00000"/>
    <numFmt numFmtId="190" formatCode="_-* #,##0.00_-;\-* #,##0.00_-;_-* &quot;-&quot;???_-;_-@_-"/>
    <numFmt numFmtId="191" formatCode="_-* #,##0.0_-;\-* #,##0.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\ _€_-;\-* #,##0.000\ _€_-;_-* &quot;-&quot;???\ _€_-;_-@_-"/>
    <numFmt numFmtId="197" formatCode="_-* #,##0.0000_-;\-* #,##0.0000_-;_-* &quot;-&quot;???_-;_-@_-"/>
    <numFmt numFmtId="19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56"/>
      <name val="Arial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Arial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</font>
    <font>
      <sz val="12"/>
      <color theme="3"/>
      <name val="Arial"/>
      <family val="2"/>
    </font>
    <font>
      <b/>
      <sz val="18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theme="3"/>
      <name val="Calibri"/>
      <family val="2"/>
    </font>
    <font>
      <b/>
      <sz val="14"/>
      <color theme="3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6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187" fontId="21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0" fillId="10" borderId="0" xfId="0" applyFill="1" applyAlignment="1">
      <alignment/>
    </xf>
    <xf numFmtId="0" fontId="48" fillId="10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187" fontId="48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185" fontId="48" fillId="8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10" borderId="14" xfId="0" applyFill="1" applyBorder="1" applyAlignment="1">
      <alignment horizontal="center"/>
    </xf>
    <xf numFmtId="185" fontId="48" fillId="1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7" fontId="21" fillId="8" borderId="14" xfId="0" applyNumberFormat="1" applyFont="1" applyFill="1" applyBorder="1" applyAlignment="1">
      <alignment/>
    </xf>
    <xf numFmtId="0" fontId="0" fillId="8" borderId="14" xfId="0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91" fontId="5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8" fillId="8" borderId="10" xfId="0" applyFont="1" applyFill="1" applyBorder="1" applyAlignment="1">
      <alignment horizontal="center"/>
    </xf>
    <xf numFmtId="187" fontId="51" fillId="8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187" fontId="51" fillId="0" borderId="0" xfId="0" applyNumberFormat="1" applyFont="1" applyAlignment="1">
      <alignment/>
    </xf>
    <xf numFmtId="0" fontId="51" fillId="8" borderId="10" xfId="0" applyFont="1" applyFill="1" applyBorder="1" applyAlignment="1">
      <alignment horizontal="center"/>
    </xf>
    <xf numFmtId="185" fontId="52" fillId="8" borderId="10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11" xfId="0" applyFill="1" applyBorder="1" applyAlignment="1">
      <alignment horizontal="left" wrapText="1"/>
    </xf>
    <xf numFmtId="0" fontId="0" fillId="8" borderId="13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53" fillId="0" borderId="0" xfId="0" applyFont="1" applyAlignment="1">
      <alignment horizontal="left"/>
    </xf>
    <xf numFmtId="185" fontId="48" fillId="10" borderId="11" xfId="0" applyNumberFormat="1" applyFont="1" applyFill="1" applyBorder="1" applyAlignment="1">
      <alignment horizontal="center" vertical="center"/>
    </xf>
    <xf numFmtId="185" fontId="48" fillId="10" borderId="13" xfId="0" applyNumberFormat="1" applyFont="1" applyFill="1" applyBorder="1" applyAlignment="1">
      <alignment horizontal="center" vertical="center"/>
    </xf>
    <xf numFmtId="185" fontId="48" fillId="10" borderId="12" xfId="0" applyNumberFormat="1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wrapText="1"/>
    </xf>
    <xf numFmtId="0" fontId="27" fillId="8" borderId="13" xfId="0" applyFont="1" applyFill="1" applyBorder="1" applyAlignment="1">
      <alignment horizontal="center" wrapText="1"/>
    </xf>
    <xf numFmtId="0" fontId="27" fillId="8" borderId="12" xfId="0" applyFont="1" applyFill="1" applyBorder="1" applyAlignment="1">
      <alignment horizontal="center" wrapText="1"/>
    </xf>
    <xf numFmtId="0" fontId="21" fillId="8" borderId="11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 wrapText="1"/>
    </xf>
    <xf numFmtId="0" fontId="21" fillId="8" borderId="13" xfId="0" applyFont="1" applyFill="1" applyBorder="1" applyAlignment="1">
      <alignment horizontal="center" wrapText="1"/>
    </xf>
    <xf numFmtId="0" fontId="21" fillId="8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5" zoomScaleNormal="85" zoomScalePageLayoutView="0" workbookViewId="0" topLeftCell="A1">
      <selection activeCell="H26" sqref="H26"/>
    </sheetView>
  </sheetViews>
  <sheetFormatPr defaultColWidth="8.8515625" defaultRowHeight="15"/>
  <cols>
    <col min="1" max="1" width="11.57421875" style="21" customWidth="1"/>
    <col min="2" max="2" width="14.421875" style="21" customWidth="1"/>
    <col min="3" max="3" width="10.8515625" style="21" customWidth="1"/>
    <col min="4" max="4" width="12.421875" style="21" customWidth="1"/>
    <col min="5" max="5" width="24.8515625" style="21" customWidth="1"/>
    <col min="6" max="6" width="14.140625" style="21" customWidth="1"/>
    <col min="7" max="7" width="10.140625" style="21" customWidth="1"/>
    <col min="8" max="8" width="14.57421875" style="21" customWidth="1"/>
    <col min="9" max="9" width="14.140625" style="21" customWidth="1"/>
    <col min="10" max="10" width="8.8515625" style="21" customWidth="1"/>
    <col min="11" max="11" width="15.8515625" style="21" customWidth="1"/>
    <col min="12" max="12" width="14.140625" style="21" customWidth="1"/>
    <col min="13" max="13" width="8.8515625" style="21" customWidth="1"/>
    <col min="14" max="14" width="14.00390625" style="21" customWidth="1"/>
    <col min="15" max="15" width="14.140625" style="21" customWidth="1"/>
    <col min="16" max="21" width="8.8515625" style="21" customWidth="1"/>
    <col min="22" max="22" width="9.140625" style="21" customWidth="1"/>
    <col min="23" max="16384" width="8.8515625" style="21" customWidth="1"/>
  </cols>
  <sheetData>
    <row r="1" spans="2:9" ht="23.25">
      <c r="B1" s="14" t="s">
        <v>30</v>
      </c>
      <c r="C1" s="14"/>
      <c r="D1" s="14"/>
      <c r="E1" s="14"/>
      <c r="F1" s="14"/>
      <c r="G1" s="14"/>
      <c r="H1" s="14"/>
      <c r="I1" s="14"/>
    </row>
    <row r="2" spans="1:9" ht="15.75" customHeight="1">
      <c r="A2" s="21" t="s">
        <v>5</v>
      </c>
      <c r="B2" s="14"/>
      <c r="C2" s="14"/>
      <c r="D2" s="14"/>
      <c r="E2" s="14"/>
      <c r="F2" s="14"/>
      <c r="G2" s="14"/>
      <c r="H2" s="14"/>
      <c r="I2" s="14"/>
    </row>
    <row r="3" spans="1:2" ht="14.25">
      <c r="A3" s="15"/>
      <c r="B3" s="21" t="s">
        <v>6</v>
      </c>
    </row>
    <row r="4" spans="1:2" ht="14.25">
      <c r="A4" s="13"/>
      <c r="B4" s="21" t="s">
        <v>7</v>
      </c>
    </row>
    <row r="5" spans="1:2" ht="14.25">
      <c r="A5" s="17"/>
      <c r="B5" s="21" t="s">
        <v>8</v>
      </c>
    </row>
    <row r="7" spans="1:14" ht="15">
      <c r="A7" s="22">
        <v>1</v>
      </c>
      <c r="B7" s="43" t="s">
        <v>29</v>
      </c>
      <c r="C7" s="44"/>
      <c r="D7" s="44"/>
      <c r="E7" s="45"/>
      <c r="F7" s="16">
        <v>700</v>
      </c>
      <c r="G7" s="39" t="s">
        <v>9</v>
      </c>
      <c r="N7" s="11"/>
    </row>
    <row r="8" spans="1:14" ht="15">
      <c r="A8" s="22">
        <v>2</v>
      </c>
      <c r="B8" s="24" t="s">
        <v>20</v>
      </c>
      <c r="C8" s="26"/>
      <c r="D8" s="26"/>
      <c r="E8" s="25"/>
      <c r="F8" s="16">
        <v>4.3</v>
      </c>
      <c r="G8" s="39" t="s">
        <v>21</v>
      </c>
      <c r="N8" s="11"/>
    </row>
    <row r="9" spans="1:14" ht="15">
      <c r="A9" s="22">
        <v>3</v>
      </c>
      <c r="B9" s="24" t="s">
        <v>26</v>
      </c>
      <c r="C9" s="26"/>
      <c r="D9" s="26"/>
      <c r="E9" s="25"/>
      <c r="F9" s="16">
        <v>0.5</v>
      </c>
      <c r="G9" s="39" t="s">
        <v>22</v>
      </c>
      <c r="N9" s="11"/>
    </row>
    <row r="10" spans="1:14" ht="15">
      <c r="A10" s="22"/>
      <c r="B10" s="24" t="s">
        <v>18</v>
      </c>
      <c r="C10" s="26"/>
      <c r="D10" s="26"/>
      <c r="E10" s="25"/>
      <c r="F10" s="35">
        <f>F8*F9</f>
        <v>2.15</v>
      </c>
      <c r="G10" s="39" t="s">
        <v>10</v>
      </c>
      <c r="N10" s="11"/>
    </row>
    <row r="11" spans="1:7" ht="15">
      <c r="A11" s="22">
        <v>4</v>
      </c>
      <c r="B11" s="43" t="s">
        <v>11</v>
      </c>
      <c r="C11" s="44"/>
      <c r="D11" s="44"/>
      <c r="E11" s="45"/>
      <c r="F11" s="16">
        <v>350</v>
      </c>
      <c r="G11" s="39" t="s">
        <v>10</v>
      </c>
    </row>
    <row r="12" spans="1:7" ht="15">
      <c r="A12" s="22"/>
      <c r="B12" s="24" t="s">
        <v>19</v>
      </c>
      <c r="C12" s="26"/>
      <c r="D12" s="26"/>
      <c r="E12" s="25"/>
      <c r="F12" s="35">
        <f>F10+F11</f>
        <v>352.15</v>
      </c>
      <c r="G12" s="39"/>
    </row>
    <row r="13" spans="1:7" ht="30" customHeight="1">
      <c r="A13" s="22">
        <v>5</v>
      </c>
      <c r="B13" s="46" t="s">
        <v>12</v>
      </c>
      <c r="C13" s="47"/>
      <c r="D13" s="47"/>
      <c r="E13" s="48"/>
      <c r="F13" s="28">
        <v>0.9</v>
      </c>
      <c r="G13" s="39" t="s">
        <v>13</v>
      </c>
    </row>
    <row r="14" spans="1:7" ht="15">
      <c r="A14" s="22"/>
      <c r="B14" s="43" t="s">
        <v>0</v>
      </c>
      <c r="C14" s="44"/>
      <c r="D14" s="44"/>
      <c r="E14" s="45"/>
      <c r="F14" s="35">
        <v>20</v>
      </c>
      <c r="G14" s="37"/>
    </row>
    <row r="15" spans="1:7" ht="15">
      <c r="A15" s="22"/>
      <c r="B15" s="43" t="s">
        <v>4</v>
      </c>
      <c r="C15" s="44"/>
      <c r="D15" s="44"/>
      <c r="E15" s="44"/>
      <c r="F15" s="35">
        <f>IF(AND(F7&gt;=5,F7&lt;50),(F7-(F7*0.09)),IF(AND(F7&gt;=50,F7&lt;100),F7-4.5,IF(AND(F7&gt;=100,F7&lt;200),(F7-(F7*0.045)),IF(AND(F7&gt;=200,F7&lt;300),F7-9,IF(AND(F7&gt;=300,F7&lt;500),(F7-(F7*0.03)),IF(AND(F7&gt;=500,F7&lt;1000),F7-15,IF(AND(F7&gt;=1000,F7&lt;10000),(F7-(F7*0.015)),"NA 1278")))))))</f>
        <v>685</v>
      </c>
      <c r="G15" s="12"/>
    </row>
    <row r="16" spans="1:13" ht="15">
      <c r="A16" s="23">
        <v>6</v>
      </c>
      <c r="B16" s="43" t="s">
        <v>25</v>
      </c>
      <c r="C16" s="44"/>
      <c r="D16" s="44"/>
      <c r="E16" s="44"/>
      <c r="F16" s="50"/>
      <c r="G16" s="51"/>
      <c r="H16" s="52"/>
      <c r="K16" s="32"/>
      <c r="L16" s="10"/>
      <c r="M16" s="10"/>
    </row>
    <row r="17" spans="7:13" ht="14.25">
      <c r="G17" s="37"/>
      <c r="K17" s="10"/>
      <c r="L17" s="10"/>
      <c r="M17" s="33"/>
    </row>
    <row r="18" spans="1:22" ht="27" customHeight="1">
      <c r="A18" s="1">
        <v>7</v>
      </c>
      <c r="B18" s="31" t="s">
        <v>0</v>
      </c>
      <c r="C18" s="41" t="s">
        <v>27</v>
      </c>
      <c r="D18" s="41" t="s">
        <v>28</v>
      </c>
      <c r="E18" s="1"/>
      <c r="G18" s="37"/>
      <c r="I18" s="7"/>
      <c r="V18" s="11"/>
    </row>
    <row r="19" spans="2:13" ht="14.25">
      <c r="B19" s="42">
        <v>1</v>
      </c>
      <c r="C19" s="27">
        <v>482</v>
      </c>
      <c r="D19" s="30">
        <f>(C19-$F$12)/$F$13</f>
        <v>144.2777777777778</v>
      </c>
      <c r="E19" s="29"/>
      <c r="G19" s="37"/>
      <c r="H19" s="8"/>
      <c r="I19" s="8"/>
      <c r="M19" s="2"/>
    </row>
    <row r="20" spans="2:13" ht="14.25">
      <c r="B20" s="42">
        <v>2</v>
      </c>
      <c r="C20" s="27">
        <v>483</v>
      </c>
      <c r="D20" s="30">
        <f aca="true" t="shared" si="0" ref="D20:D38">(C20-$F$12)/$F$13</f>
        <v>145.3888888888889</v>
      </c>
      <c r="E20" s="29"/>
      <c r="G20" s="37"/>
      <c r="H20" s="8"/>
      <c r="I20" s="8"/>
      <c r="M20" s="2"/>
    </row>
    <row r="21" spans="2:9" ht="14.25">
      <c r="B21" s="42">
        <v>3</v>
      </c>
      <c r="C21" s="27">
        <v>490</v>
      </c>
      <c r="D21" s="30">
        <f t="shared" si="0"/>
        <v>153.16666666666669</v>
      </c>
      <c r="E21" s="29"/>
      <c r="G21" s="37"/>
      <c r="H21" s="8"/>
      <c r="I21" s="8"/>
    </row>
    <row r="22" spans="2:9" ht="14.25">
      <c r="B22" s="42">
        <v>4</v>
      </c>
      <c r="C22" s="27">
        <v>485</v>
      </c>
      <c r="D22" s="30">
        <f t="shared" si="0"/>
        <v>147.61111111111114</v>
      </c>
      <c r="E22" s="29"/>
      <c r="G22" s="37"/>
      <c r="H22" s="8"/>
      <c r="I22" s="8"/>
    </row>
    <row r="23" spans="2:9" ht="14.25">
      <c r="B23" s="42">
        <v>5</v>
      </c>
      <c r="C23" s="27">
        <v>486</v>
      </c>
      <c r="D23" s="30">
        <f t="shared" si="0"/>
        <v>148.72222222222226</v>
      </c>
      <c r="E23" s="29"/>
      <c r="G23" s="37"/>
      <c r="H23" s="8"/>
      <c r="I23" s="8"/>
    </row>
    <row r="24" spans="2:9" ht="14.25">
      <c r="B24" s="42">
        <v>6</v>
      </c>
      <c r="C24" s="27">
        <v>485</v>
      </c>
      <c r="D24" s="30">
        <f t="shared" si="0"/>
        <v>147.61111111111114</v>
      </c>
      <c r="E24" s="29"/>
      <c r="G24" s="37"/>
      <c r="H24" s="8"/>
      <c r="I24" s="8"/>
    </row>
    <row r="25" spans="2:9" ht="14.25">
      <c r="B25" s="42">
        <v>7</v>
      </c>
      <c r="C25" s="27">
        <v>500</v>
      </c>
      <c r="D25" s="30">
        <f t="shared" si="0"/>
        <v>164.2777777777778</v>
      </c>
      <c r="E25" s="29"/>
      <c r="G25" s="37"/>
      <c r="H25" s="8"/>
      <c r="I25" s="8"/>
    </row>
    <row r="26" spans="2:9" ht="14.25">
      <c r="B26" s="42">
        <v>8</v>
      </c>
      <c r="C26" s="27">
        <v>486</v>
      </c>
      <c r="D26" s="30">
        <f t="shared" si="0"/>
        <v>148.72222222222226</v>
      </c>
      <c r="E26" s="29"/>
      <c r="G26" s="37"/>
      <c r="H26" s="8"/>
      <c r="I26" s="8"/>
    </row>
    <row r="27" spans="2:9" ht="14.25">
      <c r="B27" s="42">
        <v>9</v>
      </c>
      <c r="C27" s="27">
        <v>485</v>
      </c>
      <c r="D27" s="30">
        <f t="shared" si="0"/>
        <v>147.61111111111114</v>
      </c>
      <c r="E27" s="29"/>
      <c r="G27" s="37"/>
      <c r="H27" s="9"/>
      <c r="I27" s="8"/>
    </row>
    <row r="28" spans="2:19" ht="14.25">
      <c r="B28" s="42">
        <v>10</v>
      </c>
      <c r="C28" s="27">
        <v>485</v>
      </c>
      <c r="D28" s="30">
        <f t="shared" si="0"/>
        <v>147.61111111111114</v>
      </c>
      <c r="E28" s="29"/>
      <c r="G28" s="37"/>
      <c r="H28" s="8"/>
      <c r="I28" s="8"/>
      <c r="K28" s="34"/>
      <c r="L28" s="10"/>
      <c r="M28" s="10"/>
      <c r="N28" s="10"/>
      <c r="O28" s="10"/>
      <c r="P28" s="10"/>
      <c r="Q28" s="10"/>
      <c r="R28" s="10"/>
      <c r="S28" s="10"/>
    </row>
    <row r="29" spans="2:19" ht="14.25">
      <c r="B29" s="42">
        <v>11</v>
      </c>
      <c r="C29" s="27">
        <v>486</v>
      </c>
      <c r="D29" s="30">
        <f t="shared" si="0"/>
        <v>148.72222222222226</v>
      </c>
      <c r="E29" s="29"/>
      <c r="G29" s="37"/>
      <c r="H29" s="8"/>
      <c r="I29" s="8"/>
      <c r="K29" s="10"/>
      <c r="L29" s="10"/>
      <c r="M29" s="10"/>
      <c r="N29" s="10"/>
      <c r="O29" s="10"/>
      <c r="P29" s="10"/>
      <c r="Q29" s="10"/>
      <c r="R29" s="10"/>
      <c r="S29" s="10"/>
    </row>
    <row r="30" spans="2:19" ht="14.25">
      <c r="B30" s="42">
        <v>12</v>
      </c>
      <c r="C30" s="27">
        <v>485</v>
      </c>
      <c r="D30" s="30">
        <f t="shared" si="0"/>
        <v>147.61111111111114</v>
      </c>
      <c r="E30" s="29"/>
      <c r="G30" s="37"/>
      <c r="H30" s="8"/>
      <c r="I30" s="8"/>
      <c r="K30" s="34"/>
      <c r="L30" s="34"/>
      <c r="M30" s="34"/>
      <c r="N30" s="34"/>
      <c r="O30" s="34"/>
      <c r="P30" s="34"/>
      <c r="Q30" s="34"/>
      <c r="R30" s="10"/>
      <c r="S30" s="10"/>
    </row>
    <row r="31" spans="2:9" ht="14.25">
      <c r="B31" s="42">
        <v>13</v>
      </c>
      <c r="C31" s="27">
        <v>485</v>
      </c>
      <c r="D31" s="30">
        <f t="shared" si="0"/>
        <v>147.61111111111114</v>
      </c>
      <c r="E31" s="29"/>
      <c r="G31" s="37"/>
      <c r="H31" s="8"/>
      <c r="I31" s="8"/>
    </row>
    <row r="32" spans="2:20" ht="14.25">
      <c r="B32" s="42">
        <v>14</v>
      </c>
      <c r="C32" s="27">
        <v>485</v>
      </c>
      <c r="D32" s="30">
        <f t="shared" si="0"/>
        <v>147.61111111111114</v>
      </c>
      <c r="E32" s="29"/>
      <c r="G32" s="37"/>
      <c r="H32" s="8"/>
      <c r="I32" s="8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9" ht="14.25">
      <c r="B33" s="42">
        <v>15</v>
      </c>
      <c r="C33" s="27">
        <v>487</v>
      </c>
      <c r="D33" s="30">
        <f t="shared" si="0"/>
        <v>149.83333333333334</v>
      </c>
      <c r="E33" s="29"/>
      <c r="G33" s="37"/>
      <c r="H33" s="8"/>
      <c r="I33" s="8"/>
    </row>
    <row r="34" spans="2:11" ht="14.25">
      <c r="B34" s="42">
        <v>16</v>
      </c>
      <c r="C34" s="27">
        <v>489</v>
      </c>
      <c r="D34" s="30">
        <f t="shared" si="0"/>
        <v>152.05555555555557</v>
      </c>
      <c r="E34" s="29"/>
      <c r="G34" s="37"/>
      <c r="H34" s="8"/>
      <c r="I34" s="8"/>
      <c r="K34" s="2"/>
    </row>
    <row r="35" spans="2:9" ht="14.25">
      <c r="B35" s="42">
        <v>17</v>
      </c>
      <c r="C35" s="27">
        <v>489</v>
      </c>
      <c r="D35" s="30">
        <f t="shared" si="0"/>
        <v>152.05555555555557</v>
      </c>
      <c r="E35" s="29"/>
      <c r="G35" s="37"/>
      <c r="H35" s="8"/>
      <c r="I35" s="8"/>
    </row>
    <row r="36" spans="2:9" ht="14.25">
      <c r="B36" s="42">
        <v>18</v>
      </c>
      <c r="C36" s="27">
        <v>489</v>
      </c>
      <c r="D36" s="30">
        <f t="shared" si="0"/>
        <v>152.05555555555557</v>
      </c>
      <c r="E36" s="29"/>
      <c r="G36" s="37"/>
      <c r="H36" s="8"/>
      <c r="I36" s="8"/>
    </row>
    <row r="37" spans="2:9" ht="14.25">
      <c r="B37" s="42">
        <v>19</v>
      </c>
      <c r="C37" s="27">
        <v>488</v>
      </c>
      <c r="D37" s="30">
        <f t="shared" si="0"/>
        <v>150.94444444444446</v>
      </c>
      <c r="E37" s="29"/>
      <c r="G37" s="37"/>
      <c r="H37" s="8"/>
      <c r="I37" s="8"/>
    </row>
    <row r="38" spans="2:9" ht="14.25">
      <c r="B38" s="42">
        <v>20</v>
      </c>
      <c r="C38" s="27">
        <v>486</v>
      </c>
      <c r="D38" s="30">
        <f t="shared" si="0"/>
        <v>148.72222222222226</v>
      </c>
      <c r="E38" s="29"/>
      <c r="G38" s="37"/>
      <c r="H38" s="8"/>
      <c r="I38" s="8"/>
    </row>
    <row r="39" spans="2:9" ht="14.25">
      <c r="B39" s="1"/>
      <c r="C39" s="1"/>
      <c r="D39" s="1"/>
      <c r="E39" s="1"/>
      <c r="G39" s="38"/>
      <c r="H39" s="8"/>
      <c r="I39" s="6"/>
    </row>
    <row r="40" spans="1:9" ht="21">
      <c r="A40" s="49" t="s">
        <v>23</v>
      </c>
      <c r="B40" s="49"/>
      <c r="C40" s="49"/>
      <c r="D40" s="49"/>
      <c r="E40" s="49"/>
      <c r="F40" s="49"/>
      <c r="G40" s="49"/>
      <c r="H40" s="49"/>
      <c r="I40" s="49"/>
    </row>
    <row r="41" spans="2:12" ht="15">
      <c r="B41" s="56" t="s">
        <v>3</v>
      </c>
      <c r="C41" s="57"/>
      <c r="D41" s="57"/>
      <c r="E41" s="58"/>
      <c r="F41" s="19">
        <f>COUNTIF(D19:D38,"&lt;"&amp;F15)</f>
        <v>20</v>
      </c>
      <c r="G41" s="36" t="s">
        <v>14</v>
      </c>
      <c r="H41" s="4"/>
      <c r="L41" s="1"/>
    </row>
    <row r="42" spans="1:12" ht="21">
      <c r="A42" s="49" t="s">
        <v>24</v>
      </c>
      <c r="B42" s="49"/>
      <c r="C42" s="49"/>
      <c r="D42" s="49"/>
      <c r="E42" s="49"/>
      <c r="F42" s="49"/>
      <c r="G42" s="49"/>
      <c r="H42" s="49"/>
      <c r="I42" s="49"/>
      <c r="L42" s="1"/>
    </row>
    <row r="43" spans="2:12" ht="15">
      <c r="B43" s="59" t="s">
        <v>1</v>
      </c>
      <c r="C43" s="60"/>
      <c r="D43" s="60"/>
      <c r="E43" s="61"/>
      <c r="F43" s="18">
        <f>AVERAGE(D19:D38)</f>
        <v>149.61111111111114</v>
      </c>
      <c r="G43" s="36" t="str">
        <f>G7</f>
        <v>ml</v>
      </c>
      <c r="H43" s="4"/>
      <c r="L43" s="1"/>
    </row>
    <row r="44" spans="2:12" ht="15">
      <c r="B44" s="59" t="s">
        <v>2</v>
      </c>
      <c r="C44" s="60"/>
      <c r="D44" s="60"/>
      <c r="E44" s="61"/>
      <c r="F44" s="20">
        <f>STDEV(D19:D38)</f>
        <v>4.135458172318604</v>
      </c>
      <c r="G44" s="36" t="str">
        <f>G7</f>
        <v>ml</v>
      </c>
      <c r="H44" s="4"/>
      <c r="L44" s="1"/>
    </row>
    <row r="45" spans="2:12" ht="15">
      <c r="B45" s="59" t="s">
        <v>15</v>
      </c>
      <c r="C45" s="60"/>
      <c r="D45" s="60"/>
      <c r="E45" s="61"/>
      <c r="F45" s="20">
        <f>F7-0.64*F44</f>
        <v>697.3533067697161</v>
      </c>
      <c r="G45" s="5"/>
      <c r="H45" s="4"/>
      <c r="L45" s="3"/>
    </row>
    <row r="46" spans="2:8" ht="15">
      <c r="B46" s="59" t="s">
        <v>17</v>
      </c>
      <c r="C46" s="60"/>
      <c r="D46" s="60"/>
      <c r="E46" s="61"/>
      <c r="F46" s="20" t="str">
        <f>IF(F43&gt;F45,"Jā","Nē")</f>
        <v>Nē</v>
      </c>
      <c r="G46" s="5"/>
      <c r="H46" s="4"/>
    </row>
    <row r="47" spans="7:8" ht="14.25">
      <c r="G47" s="5"/>
      <c r="H47" s="4"/>
    </row>
    <row r="48" spans="2:8" ht="18">
      <c r="B48" s="53" t="s">
        <v>16</v>
      </c>
      <c r="C48" s="54"/>
      <c r="D48" s="54"/>
      <c r="E48" s="55"/>
      <c r="F48" s="40" t="str">
        <f>IF(AND(F41&lt;=1,F43&gt;=F45),"Jā","Nē")</f>
        <v>Nē</v>
      </c>
      <c r="G48" s="5"/>
      <c r="H48" s="4"/>
    </row>
    <row r="49" spans="2:8" ht="14.25">
      <c r="B49" s="1"/>
      <c r="C49" s="1"/>
      <c r="D49" s="1"/>
      <c r="E49" s="1"/>
      <c r="G49" s="5"/>
      <c r="H49" s="4"/>
    </row>
  </sheetData>
  <sheetProtection/>
  <mergeCells count="15">
    <mergeCell ref="B48:E48"/>
    <mergeCell ref="B41:E41"/>
    <mergeCell ref="B43:E43"/>
    <mergeCell ref="B44:E44"/>
    <mergeCell ref="B45:E45"/>
    <mergeCell ref="B46:E46"/>
    <mergeCell ref="A42:I42"/>
    <mergeCell ref="B7:E7"/>
    <mergeCell ref="B11:E11"/>
    <mergeCell ref="B13:E13"/>
    <mergeCell ref="B14:E14"/>
    <mergeCell ref="B15:E15"/>
    <mergeCell ref="A40:I40"/>
    <mergeCell ref="B16:E16"/>
    <mergeCell ref="F16:H16"/>
  </mergeCells>
  <conditionalFormatting sqref="D19:D38">
    <cfRule type="cellIs" priority="7" dxfId="0" operator="lessThan" stopIfTrue="1">
      <formula>$F$15</formula>
    </cfRule>
  </conditionalFormatting>
  <conditionalFormatting sqref="F41">
    <cfRule type="expression" priority="5" dxfId="1" stopIfTrue="1">
      <formula>$F$41&lt;=1</formula>
    </cfRule>
    <cfRule type="expression" priority="6" dxfId="0" stopIfTrue="1">
      <formula>$F$41&gt;1</formula>
    </cfRule>
  </conditionalFormatting>
  <conditionalFormatting sqref="F43">
    <cfRule type="expression" priority="8" dxfId="0" stopIfTrue="1">
      <formula>$F$43&lt;$F$7</formula>
    </cfRule>
    <cfRule type="expression" priority="9" dxfId="1" stopIfTrue="1">
      <formula>$F$43&gt;=$F$7</formula>
    </cfRule>
  </conditionalFormatting>
  <conditionalFormatting sqref="F48">
    <cfRule type="containsText" priority="3" dxfId="0" operator="containsText" stopIfTrue="1" text="Nē">
      <formula>NOT(ISERROR(SEARCH("Nē",F48)))</formula>
    </cfRule>
    <cfRule type="containsText" priority="4" dxfId="1" operator="containsText" stopIfTrue="1" text="Jā">
      <formula>NOT(ISERROR(SEARCH("Jā",F48)))</formula>
    </cfRule>
  </conditionalFormatting>
  <conditionalFormatting sqref="F16">
    <cfRule type="expression" priority="2" dxfId="1">
      <formula>G14="g"</formula>
    </cfRule>
  </conditionalFormatting>
  <conditionalFormatting sqref="F46">
    <cfRule type="cellIs" priority="1" dxfId="0" operator="equal" stopIfTrue="1">
      <formula>"Nē"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Dace Dreijere</cp:lastModifiedBy>
  <dcterms:created xsi:type="dcterms:W3CDTF">2009-10-21T10:19:27Z</dcterms:created>
  <dcterms:modified xsi:type="dcterms:W3CDTF">2022-02-22T13:48:39Z</dcterms:modified>
  <cp:category/>
  <cp:version/>
  <cp:contentType/>
  <cp:contentStatus/>
</cp:coreProperties>
</file>